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<sst xmlns="http://schemas.openxmlformats.org/spreadsheetml/2006/main" count="88" uniqueCount="64">
  <si>
    <t>2026 年曲水县重大动物疾病（常规动物病）防治应急物资清单</t>
  </si>
  <si>
    <t>序号</t>
  </si>
  <si>
    <t>采购内容</t>
  </si>
  <si>
    <t>规格型号</t>
  </si>
  <si>
    <t>单位</t>
  </si>
  <si>
    <t>数量</t>
  </si>
  <si>
    <t>单价（元）</t>
  </si>
  <si>
    <t>总价（元）</t>
  </si>
  <si>
    <t>备注</t>
  </si>
  <si>
    <t>阿托品注射液</t>
  </si>
  <si>
    <t>10ml*5支*120盒/箱</t>
  </si>
  <si>
    <t>箱</t>
  </si>
  <si>
    <t>百毒杀</t>
  </si>
  <si>
    <t>500ml*20瓶/箱</t>
  </si>
  <si>
    <t>来苏儿</t>
  </si>
  <si>
    <t>20瓶×500ml/箱</t>
  </si>
  <si>
    <t>碘酒</t>
  </si>
  <si>
    <t>80瓶*100ml/箱</t>
  </si>
  <si>
    <t>一次性医用防护服（独立包装）</t>
  </si>
  <si>
    <t>主流，连体带胶条，GB19082</t>
  </si>
  <si>
    <t>单件</t>
  </si>
  <si>
    <t>一次性口罩</t>
  </si>
  <si>
    <t>（独立包装）/张</t>
  </si>
  <si>
    <t>张</t>
  </si>
  <si>
    <t>一次性胶手套</t>
  </si>
  <si>
    <t>科邦医用外科
（7号2000双、6.5号2000双）</t>
  </si>
  <si>
    <t>双</t>
  </si>
  <si>
    <t>连续注射器</t>
  </si>
  <si>
    <t>连续注射器5ml</t>
  </si>
  <si>
    <t>个</t>
  </si>
  <si>
    <t>肾上腺素</t>
  </si>
  <si>
    <t>10支×1ml×40盒/件</t>
  </si>
  <si>
    <t>盒</t>
  </si>
  <si>
    <t>手动喷雾器16升</t>
  </si>
  <si>
    <t>16升</t>
  </si>
  <si>
    <t>电动喷雾器20升</t>
  </si>
  <si>
    <t>16A 锂电、双泵</t>
  </si>
  <si>
    <t>注射用青霉素钾针</t>
  </si>
  <si>
    <t>400万*40支*8盒）/箱</t>
  </si>
  <si>
    <t>普鲁卡因青霉素注射液</t>
  </si>
  <si>
    <t>10ml/支*10支盒*30盒/箱</t>
  </si>
  <si>
    <t>土霉素片（兽用）</t>
  </si>
  <si>
    <t>0.5g×1000S×20瓶/箱</t>
  </si>
  <si>
    <t>安乃近</t>
  </si>
  <si>
    <t>10ml/支*5支盒*120盒/箱</t>
  </si>
  <si>
    <t>肠炎宁</t>
  </si>
  <si>
    <t>0.1g×100S×100瓶/箱</t>
  </si>
  <si>
    <t>庆大霉素针</t>
  </si>
  <si>
    <t>20万×120盒/箱</t>
  </si>
  <si>
    <t>四环素片</t>
  </si>
  <si>
    <t>1000片*20瓶/箱</t>
  </si>
  <si>
    <t>瘦肉精三联检测卡</t>
  </si>
  <si>
    <t>40条/盒</t>
  </si>
  <si>
    <t>磺胺类快速检测条</t>
  </si>
  <si>
    <t>50条/盒</t>
  </si>
  <si>
    <t>非洲猪瘟检测试剂</t>
  </si>
  <si>
    <t>84消毒药</t>
  </si>
  <si>
    <t>月苄三甲氯铵溶液</t>
  </si>
  <si>
    <t>二氯异氰脲酸钠</t>
  </si>
  <si>
    <t>季铵盐戊二醛溶液</t>
  </si>
  <si>
    <t>生石灰</t>
  </si>
  <si>
    <t>25公斤/袋（氧化钙含量≥95%，活性度≥420）</t>
  </si>
  <si>
    <t>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</si>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</sst>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_GBK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K9" sqref="K9"/>
    </sheetView>
  </sheetViews>
  <sheetFormatPr defaultColWidth="9" defaultRowHeight="13.5" outlineLevelCol="7"/>
  <cols>
    <col min="1" max="1" width="6.84166666666667" style="1" customWidth="1"/>
    <col min="2" max="2" width="16.5" style="1" customWidth="1"/>
    <col min="3" max="3" width="17" style="1" customWidth="1"/>
    <col min="4" max="4" width="6.375" style="1" customWidth="1"/>
    <col min="5" max="5" width="9" style="1"/>
    <col min="6" max="6" width="10.375" style="2" customWidth="1"/>
    <col min="7" max="7" width="11.95" style="1" customWidth="1"/>
    <col min="8" max="8" width="9.75" style="1" customWidth="1"/>
    <col min="9" max="16384" width="9" style="1"/>
  </cols>
  <sheetData>
    <row r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5" t="s">
        <v>7</v>
      </c>
      <c r="H2" s="6" t="s">
        <v>8</v>
      </c>
    </row>
    <row r="3" s="1" customFormat="1" ht="25" customHeight="1" spans="1:8">
      <c r="A3" s="8">
        <v>1</v>
      </c>
      <c r="B3" s="9" t="s">
        <v>9</v>
      </c>
      <c r="C3" s="9" t="s">
        <v>10</v>
      </c>
      <c r="D3" s="9" t="s">
        <v>11</v>
      </c>
      <c r="E3" s="9">
        <v>10</v>
      </c>
      <c r="F3" s="10">
        <v>580</v>
      </c>
      <c r="G3" s="9">
        <f>E3*F3</f>
        <v>5800</v>
      </c>
      <c r="H3" s="10"/>
    </row>
    <row r="4" ht="25" customHeight="1" spans="1:8">
      <c r="A4" s="8">
        <v>2</v>
      </c>
      <c r="B4" s="9" t="s">
        <v>12</v>
      </c>
      <c r="C4" s="9" t="s">
        <v>13</v>
      </c>
      <c r="D4" s="9" t="s">
        <v>11</v>
      </c>
      <c r="E4" s="9">
        <v>15</v>
      </c>
      <c r="F4" s="10">
        <f>0.064*10000</f>
        <v>640</v>
      </c>
      <c r="G4" s="9">
        <f t="shared" ref="G4:G28" si="0">E4*F4</f>
        <v>9600</v>
      </c>
      <c r="H4" s="10"/>
    </row>
    <row r="5" ht="25" customHeight="1" spans="1:8">
      <c r="A5" s="8">
        <v>3</v>
      </c>
      <c r="B5" s="9" t="s">
        <v>14</v>
      </c>
      <c r="C5" s="9" t="s">
        <v>15</v>
      </c>
      <c r="D5" s="9" t="s">
        <v>11</v>
      </c>
      <c r="E5" s="9">
        <v>15</v>
      </c>
      <c r="F5" s="10">
        <f>0.0195*10000</f>
        <v>195</v>
      </c>
      <c r="G5" s="9">
        <f t="shared" si="0"/>
        <v>2925</v>
      </c>
      <c r="H5" s="10"/>
    </row>
    <row r="6" ht="25" customHeight="1" spans="1:8">
      <c r="A6" s="8">
        <v>4</v>
      </c>
      <c r="B6" s="9" t="s">
        <v>16</v>
      </c>
      <c r="C6" s="9" t="s">
        <v>17</v>
      </c>
      <c r="D6" s="9" t="s">
        <v>11</v>
      </c>
      <c r="E6" s="9">
        <v>10</v>
      </c>
      <c r="F6" s="10">
        <f>0.03*10000</f>
        <v>300</v>
      </c>
      <c r="G6" s="9">
        <f t="shared" si="0"/>
        <v>3000</v>
      </c>
      <c r="H6" s="10"/>
    </row>
    <row r="7" ht="33" customHeight="1" spans="1:8">
      <c r="A7" s="8">
        <v>5</v>
      </c>
      <c r="B7" s="9" t="s">
        <v>18</v>
      </c>
      <c r="C7" s="9" t="s">
        <v>19</v>
      </c>
      <c r="D7" s="9" t="s">
        <v>20</v>
      </c>
      <c r="E7" s="9">
        <v>600</v>
      </c>
      <c r="F7" s="10">
        <f>0.0075*10000</f>
        <v>75</v>
      </c>
      <c r="G7" s="9">
        <f t="shared" si="0"/>
        <v>45000</v>
      </c>
      <c r="H7" s="10"/>
    </row>
    <row r="8" ht="25" customHeight="1" spans="1:8">
      <c r="A8" s="8">
        <v>6</v>
      </c>
      <c r="B8" s="9" t="s">
        <v>21</v>
      </c>
      <c r="C8" s="9" t="s">
        <v>22</v>
      </c>
      <c r="D8" s="9" t="s">
        <v>23</v>
      </c>
      <c r="E8" s="9">
        <v>3000</v>
      </c>
      <c r="F8" s="10">
        <f>0.00006*10000</f>
        <v>0.6</v>
      </c>
      <c r="G8" s="9">
        <f t="shared" si="0"/>
        <v>1800</v>
      </c>
      <c r="H8" s="10"/>
    </row>
    <row r="9" ht="25" customHeight="1" spans="1:8">
      <c r="A9" s="8">
        <v>7</v>
      </c>
      <c r="B9" s="9" t="s">
        <v>24</v>
      </c>
      <c r="C9" s="9" t="s">
        <v>25</v>
      </c>
      <c r="D9" s="9" t="s">
        <v>26</v>
      </c>
      <c r="E9" s="9">
        <v>4000</v>
      </c>
      <c r="F9" s="10">
        <f>0.0003*10000</f>
        <v>3</v>
      </c>
      <c r="G9" s="9">
        <f t="shared" si="0"/>
        <v>12000</v>
      </c>
      <c r="H9" s="10"/>
    </row>
    <row r="10" ht="25" customHeight="1" spans="1:8">
      <c r="A10" s="8">
        <v>8</v>
      </c>
      <c r="B10" s="9" t="s">
        <v>27</v>
      </c>
      <c r="C10" s="9" t="s">
        <v>28</v>
      </c>
      <c r="D10" s="9" t="s">
        <v>29</v>
      </c>
      <c r="E10" s="9">
        <v>150</v>
      </c>
      <c r="F10" s="10">
        <f>0.0085*10000</f>
        <v>85</v>
      </c>
      <c r="G10" s="9">
        <f t="shared" si="0"/>
        <v>12750</v>
      </c>
      <c r="H10" s="10"/>
    </row>
    <row r="11" ht="25" customHeight="1" spans="1:8">
      <c r="A11" s="8">
        <v>9</v>
      </c>
      <c r="B11" s="9" t="s">
        <v>30</v>
      </c>
      <c r="C11" s="9" t="s">
        <v>31</v>
      </c>
      <c r="D11" s="9" t="s">
        <v>32</v>
      </c>
      <c r="E11" s="9">
        <v>10</v>
      </c>
      <c r="F11" s="10">
        <v>20</v>
      </c>
      <c r="G11" s="9">
        <f t="shared" si="0"/>
        <v>200</v>
      </c>
      <c r="H11" s="10"/>
    </row>
    <row r="12" ht="25" customHeight="1" spans="1:8">
      <c r="A12" s="8">
        <v>10</v>
      </c>
      <c r="B12" s="9" t="s">
        <v>33</v>
      </c>
      <c r="C12" s="9" t="s">
        <v>34</v>
      </c>
      <c r="D12" s="9" t="s">
        <v>29</v>
      </c>
      <c r="E12" s="9">
        <v>12</v>
      </c>
      <c r="F12" s="10">
        <f>0.011*10000</f>
        <v>110</v>
      </c>
      <c r="G12" s="9">
        <f t="shared" si="0"/>
        <v>1320</v>
      </c>
      <c r="H12" s="10"/>
    </row>
    <row r="13" ht="25" customHeight="1" spans="1:8">
      <c r="A13" s="8">
        <v>11</v>
      </c>
      <c r="B13" s="9" t="s">
        <v>35</v>
      </c>
      <c r="C13" s="9" t="s">
        <v>36</v>
      </c>
      <c r="D13" s="9" t="s">
        <v>29</v>
      </c>
      <c r="E13" s="9">
        <v>8</v>
      </c>
      <c r="F13" s="10">
        <f>0.027*10000</f>
        <v>270</v>
      </c>
      <c r="G13" s="9">
        <f t="shared" si="0"/>
        <v>2160</v>
      </c>
      <c r="H13" s="10"/>
    </row>
    <row r="14" ht="25" customHeight="1" spans="1:8">
      <c r="A14" s="8">
        <v>12</v>
      </c>
      <c r="B14" s="9" t="s">
        <v>37</v>
      </c>
      <c r="C14" s="9" t="s">
        <v>38</v>
      </c>
      <c r="D14" s="9" t="s">
        <v>11</v>
      </c>
      <c r="E14" s="9">
        <v>5</v>
      </c>
      <c r="F14" s="10">
        <f>0.12*10000</f>
        <v>1200</v>
      </c>
      <c r="G14" s="9">
        <f t="shared" si="0"/>
        <v>6000</v>
      </c>
      <c r="H14" s="10"/>
    </row>
    <row r="15" s="1" customFormat="1" ht="25" customHeight="1" spans="1:8">
      <c r="A15" s="8">
        <v>13</v>
      </c>
      <c r="B15" s="9" t="s">
        <v>39</v>
      </c>
      <c r="C15" s="9" t="s">
        <v>40</v>
      </c>
      <c r="D15" s="9" t="s">
        <v>11</v>
      </c>
      <c r="E15" s="9">
        <v>5</v>
      </c>
      <c r="F15" s="10">
        <v>1480</v>
      </c>
      <c r="G15" s="9">
        <f t="shared" si="0"/>
        <v>7400</v>
      </c>
      <c r="H15" s="10"/>
    </row>
    <row r="16" ht="25" customHeight="1" spans="1:8">
      <c r="A16" s="8">
        <v>14</v>
      </c>
      <c r="B16" s="9" t="s">
        <v>41</v>
      </c>
      <c r="C16" s="9" t="s">
        <v>42</v>
      </c>
      <c r="D16" s="9" t="s">
        <v>11</v>
      </c>
      <c r="E16" s="9">
        <v>6</v>
      </c>
      <c r="F16" s="10">
        <v>350</v>
      </c>
      <c r="G16" s="9">
        <f t="shared" si="0"/>
        <v>2100</v>
      </c>
      <c r="H16" s="10"/>
    </row>
    <row r="17" ht="25" customHeight="1" spans="1:8">
      <c r="A17" s="8">
        <v>15</v>
      </c>
      <c r="B17" s="9" t="s">
        <v>43</v>
      </c>
      <c r="C17" s="11" t="s">
        <v>44</v>
      </c>
      <c r="D17" s="9" t="s">
        <v>11</v>
      </c>
      <c r="E17" s="9">
        <v>6</v>
      </c>
      <c r="F17" s="10">
        <f>0.06*10000</f>
        <v>600</v>
      </c>
      <c r="G17" s="9">
        <f t="shared" si="0"/>
        <v>3600</v>
      </c>
      <c r="H17" s="10"/>
    </row>
    <row r="18" ht="25" customHeight="1" spans="1:8">
      <c r="A18" s="8">
        <v>16</v>
      </c>
      <c r="B18" s="9" t="s">
        <v>45</v>
      </c>
      <c r="C18" s="9" t="s">
        <v>46</v>
      </c>
      <c r="D18" s="9" t="s">
        <v>11</v>
      </c>
      <c r="E18" s="9">
        <v>8</v>
      </c>
      <c r="F18" s="10">
        <f>0.13*10000</f>
        <v>1300</v>
      </c>
      <c r="G18" s="9">
        <f t="shared" si="0"/>
        <v>10400</v>
      </c>
      <c r="H18" s="10"/>
    </row>
    <row r="19" ht="25" customHeight="1" spans="1:8">
      <c r="A19" s="8">
        <v>17</v>
      </c>
      <c r="B19" s="9" t="s">
        <v>47</v>
      </c>
      <c r="C19" s="9" t="s">
        <v>48</v>
      </c>
      <c r="D19" s="9" t="s">
        <v>11</v>
      </c>
      <c r="E19" s="9">
        <v>10</v>
      </c>
      <c r="F19" s="10">
        <v>840</v>
      </c>
      <c r="G19" s="9">
        <f t="shared" si="0"/>
        <v>8400</v>
      </c>
      <c r="H19" s="10"/>
    </row>
    <row r="20" ht="25" customHeight="1" spans="1:8">
      <c r="A20" s="8">
        <v>18</v>
      </c>
      <c r="B20" s="9" t="s">
        <v>49</v>
      </c>
      <c r="C20" s="9" t="s">
        <v>50</v>
      </c>
      <c r="D20" s="9" t="s">
        <v>11</v>
      </c>
      <c r="E20" s="9">
        <v>10</v>
      </c>
      <c r="F20" s="10">
        <v>350</v>
      </c>
      <c r="G20" s="9">
        <f t="shared" si="0"/>
        <v>3500</v>
      </c>
      <c r="H20" s="10"/>
    </row>
    <row r="21" ht="25" customHeight="1" spans="1:8">
      <c r="A21" s="8">
        <v>19</v>
      </c>
      <c r="B21" s="9" t="s">
        <v>51</v>
      </c>
      <c r="C21" s="9" t="s">
        <v>52</v>
      </c>
      <c r="D21" s="9" t="s">
        <v>32</v>
      </c>
      <c r="E21" s="9">
        <v>10</v>
      </c>
      <c r="F21" s="10">
        <f>0.0515*10000</f>
        <v>515</v>
      </c>
      <c r="G21" s="9">
        <f t="shared" si="0"/>
        <v>5150</v>
      </c>
      <c r="H21" s="10"/>
    </row>
    <row r="22" ht="25" customHeight="1" spans="1:8">
      <c r="A22" s="8">
        <v>20</v>
      </c>
      <c r="B22" s="9" t="s">
        <v>53</v>
      </c>
      <c r="C22" s="9" t="s">
        <v>54</v>
      </c>
      <c r="D22" s="9" t="s">
        <v>32</v>
      </c>
      <c r="E22" s="9">
        <v>10</v>
      </c>
      <c r="F22" s="10">
        <f>0.075*10000</f>
        <v>750</v>
      </c>
      <c r="G22" s="9">
        <f t="shared" si="0"/>
        <v>7500</v>
      </c>
      <c r="H22" s="10"/>
    </row>
    <row r="23" ht="25" customHeight="1" spans="1:8">
      <c r="A23" s="8">
        <v>21</v>
      </c>
      <c r="B23" s="9" t="s">
        <v>55</v>
      </c>
      <c r="C23" s="9" t="s">
        <v>54</v>
      </c>
      <c r="D23" s="9" t="s">
        <v>32</v>
      </c>
      <c r="E23" s="9">
        <v>10</v>
      </c>
      <c r="F23" s="10">
        <f>0.1*10000</f>
        <v>1000</v>
      </c>
      <c r="G23" s="9">
        <f t="shared" si="0"/>
        <v>10000</v>
      </c>
      <c r="H23" s="10"/>
    </row>
    <row r="24" ht="25" customHeight="1" spans="1:8">
      <c r="A24" s="8">
        <v>22</v>
      </c>
      <c r="B24" s="9" t="s">
        <v>56</v>
      </c>
      <c r="C24" s="9" t="s">
        <v>13</v>
      </c>
      <c r="D24" s="9" t="s">
        <v>11</v>
      </c>
      <c r="E24" s="9">
        <v>10</v>
      </c>
      <c r="F24" s="10">
        <f>0.018*10000</f>
        <v>180</v>
      </c>
      <c r="G24" s="9">
        <f t="shared" si="0"/>
        <v>1800</v>
      </c>
      <c r="H24" s="10"/>
    </row>
    <row r="25" ht="25" customHeight="1" spans="1:8">
      <c r="A25" s="8">
        <v>23</v>
      </c>
      <c r="B25" s="9" t="s">
        <v>57</v>
      </c>
      <c r="C25" s="9" t="s">
        <v>13</v>
      </c>
      <c r="D25" s="9" t="s">
        <v>11</v>
      </c>
      <c r="E25" s="9">
        <v>14</v>
      </c>
      <c r="F25" s="10">
        <f>0.02*10000</f>
        <v>200</v>
      </c>
      <c r="G25" s="9">
        <f t="shared" si="0"/>
        <v>2800</v>
      </c>
      <c r="H25" s="10"/>
    </row>
    <row r="26" ht="25" customHeight="1" spans="1:8">
      <c r="A26" s="8">
        <v>24</v>
      </c>
      <c r="B26" s="9" t="s">
        <v>58</v>
      </c>
      <c r="C26" s="9" t="s">
        <v>13</v>
      </c>
      <c r="D26" s="9" t="s">
        <v>11</v>
      </c>
      <c r="E26" s="9">
        <v>14</v>
      </c>
      <c r="F26" s="10">
        <f>0.028*10000</f>
        <v>280</v>
      </c>
      <c r="G26" s="9">
        <f t="shared" si="0"/>
        <v>3920</v>
      </c>
      <c r="H26" s="10"/>
    </row>
    <row r="27" ht="25" customHeight="1" spans="1:8">
      <c r="A27" s="8">
        <v>25</v>
      </c>
      <c r="B27" s="9" t="s">
        <v>59</v>
      </c>
      <c r="C27" s="9" t="s">
        <v>13</v>
      </c>
      <c r="D27" s="9" t="s">
        <v>11</v>
      </c>
      <c r="E27" s="9">
        <v>14</v>
      </c>
      <c r="F27" s="10">
        <f>0.024*10000</f>
        <v>240</v>
      </c>
      <c r="G27" s="9">
        <f t="shared" si="0"/>
        <v>3360</v>
      </c>
      <c r="H27" s="10"/>
    </row>
    <row r="28" ht="25" customHeight="1" spans="1:8">
      <c r="A28" s="8">
        <v>26</v>
      </c>
      <c r="B28" s="9" t="s">
        <v>60</v>
      </c>
      <c r="C28" s="9" t="s">
        <v>61</v>
      </c>
      <c r="D28" s="9" t="s">
        <v>62</v>
      </c>
      <c r="E28" s="9">
        <v>60</v>
      </c>
      <c r="F28" s="9">
        <v>70</v>
      </c>
      <c r="G28" s="9">
        <f t="shared" si="0"/>
        <v>4200</v>
      </c>
      <c r="H28" s="10"/>
    </row>
    <row r="29" ht="26" customHeight="1" spans="1:8">
      <c r="A29" s="12" t="s">
        <v>63</v>
      </c>
      <c r="B29" s="13"/>
      <c r="C29" s="13"/>
      <c r="D29" s="13"/>
      <c r="E29" s="13"/>
      <c r="F29" s="14"/>
      <c r="G29" s="15">
        <f>SUM(G3:G28)</f>
        <v>176685</v>
      </c>
      <c r="H29" s="16"/>
    </row>
  </sheetData>
  <mergeCells count="2">
    <mergeCell ref="A1:H1"/>
    <mergeCell ref="A29:F29"/>
  </mergeCells>
  <pageMargins left="0.75" right="0.75" top="0.66875" bottom="0.354166666666667" header="0.5" footer="0.5"/>
  <pageSetup paperSize="9" scale="95" orientation="portrait"/>
  <headerFooter/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冰是睡着的水 </cp:lastModifiedBy>
  <dcterms:created xsi:type="dcterms:W3CDTF">2026-03-17T03:59:00Z</dcterms:created>
  <dcterms:modified xsi:type="dcterms:W3CDTF">2026-04-15T03:24:24Z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5FC7E532AE4E4A7CB648680D23391E06_13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